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'Лист3'!$A$1:$O$93</definedName>
  </definedNames>
  <calcPr fullCalcOnLoad="1"/>
</workbook>
</file>

<file path=xl/sharedStrings.xml><?xml version="1.0" encoding="utf-8"?>
<sst xmlns="http://schemas.openxmlformats.org/spreadsheetml/2006/main" count="115" uniqueCount="74">
  <si>
    <t>III. Показатели по поступлениям и выплатам учреждения</t>
  </si>
  <si>
    <t xml:space="preserve">Наименование показателя </t>
  </si>
  <si>
    <t xml:space="preserve">Код по бюджетной классификации </t>
  </si>
  <si>
    <t>в том числе</t>
  </si>
  <si>
    <t>Первый год планового периода</t>
  </si>
  <si>
    <t>Второй год планового периода</t>
  </si>
  <si>
    <t xml:space="preserve">Операции по лицевым счетам, открытым в финансовом управлении администрации  Горнозаводского муниципального района   </t>
  </si>
  <si>
    <t>Операции по счетам, открытым в кредитных организациях</t>
  </si>
  <si>
    <t>Очередной финансовый год</t>
  </si>
  <si>
    <t xml:space="preserve">Всего         </t>
  </si>
  <si>
    <t>I кв.</t>
  </si>
  <si>
    <t>II кв.</t>
  </si>
  <si>
    <t>III кв.</t>
  </si>
  <si>
    <t>IV кв.</t>
  </si>
  <si>
    <t xml:space="preserve">Очередной финансовый год  </t>
  </si>
  <si>
    <t xml:space="preserve">Планируемый  остаток средств на начало планируемого года,в том числе:          </t>
  </si>
  <si>
    <t xml:space="preserve">X    </t>
  </si>
  <si>
    <t>субсидии на выполнение муниципального задания (местный бюджет)</t>
  </si>
  <si>
    <t xml:space="preserve">поступления от иной приносящей доход  деятельности      </t>
  </si>
  <si>
    <t>целевые субсидии</t>
  </si>
  <si>
    <t>Поступления, всего</t>
  </si>
  <si>
    <t xml:space="preserve">в том числе:      </t>
  </si>
  <si>
    <t xml:space="preserve">Стоимость муниципальной услуги в сфере дошкольного образования (м/б)      </t>
  </si>
  <si>
    <t xml:space="preserve">На предоставление социальных гарантий и льгот педагогическим работникам образовательных учреждений  </t>
  </si>
  <si>
    <t>На воспитание и обучение детей инвалидов</t>
  </si>
  <si>
    <t xml:space="preserve">На реализацию государственных гарантий в ДОУ (Субвенция)          </t>
  </si>
  <si>
    <t xml:space="preserve">поступления от  оказания муниципальным   учреждением   муниципальных услуг (выполнения работ), предоставление которых для физических и  юридических лиц  осуществляется на платной основе, всего             </t>
  </si>
  <si>
    <t xml:space="preserve">услуга N 1        </t>
  </si>
  <si>
    <t xml:space="preserve">услуга N 2        </t>
  </si>
  <si>
    <t xml:space="preserve">Поступления от иной приносящей доход  деятельности,  всего         </t>
  </si>
  <si>
    <t>Родительская плата</t>
  </si>
  <si>
    <t xml:space="preserve">Планируемый  остаток средств на конец планируемого года              </t>
  </si>
  <si>
    <t xml:space="preserve">Выплаты, всего    </t>
  </si>
  <si>
    <t xml:space="preserve">На реализацию государственных гарантий в ДОУ (Субвенци)          </t>
  </si>
  <si>
    <t>В том числе:</t>
  </si>
  <si>
    <t>оплата труда и  начисления на выплаты по оплате труда, всего</t>
  </si>
  <si>
    <t xml:space="preserve">заработная плата  </t>
  </si>
  <si>
    <t>Прочие выплаты</t>
  </si>
  <si>
    <t xml:space="preserve">начисления на  выплаты по оплате труда </t>
  </si>
  <si>
    <t xml:space="preserve">оплата услуг  (выполнения работ), всего          </t>
  </si>
  <si>
    <t xml:space="preserve">работы, услуги по содержанию имущества       </t>
  </si>
  <si>
    <t>Поступление нефинансовых активов</t>
  </si>
  <si>
    <t xml:space="preserve">увеличение  стоимости основных средств           </t>
  </si>
  <si>
    <t xml:space="preserve">Стоимость муниципальной услуги в сфере дошкольного образования (м/б)     </t>
  </si>
  <si>
    <t xml:space="preserve">из них:           </t>
  </si>
  <si>
    <t xml:space="preserve">услуги связи      </t>
  </si>
  <si>
    <t xml:space="preserve">транспортные услуги            </t>
  </si>
  <si>
    <t xml:space="preserve">коммунальные услуги            </t>
  </si>
  <si>
    <t xml:space="preserve">арендная плата за пользование имуществом   </t>
  </si>
  <si>
    <t xml:space="preserve">прочие услуги (выполнение работ)    </t>
  </si>
  <si>
    <t xml:space="preserve">безвозмездные перечисления организациям,  всего      </t>
  </si>
  <si>
    <t xml:space="preserve">безвозмездные перечисления  государственным и муниципальным организациям       </t>
  </si>
  <si>
    <t>социальное обеспечение, всего</t>
  </si>
  <si>
    <t xml:space="preserve">пособия по  социальной помощи населению </t>
  </si>
  <si>
    <t xml:space="preserve">пенсии, пособия, выплачиваемые организациями сектора  государственного управления       </t>
  </si>
  <si>
    <t xml:space="preserve">прочие расходы    </t>
  </si>
  <si>
    <t xml:space="preserve">Поступление нефинансовых активов, всего      </t>
  </si>
  <si>
    <t> 74000</t>
  </si>
  <si>
    <t> 0</t>
  </si>
  <si>
    <t>0 </t>
  </si>
  <si>
    <t xml:space="preserve">увеличение стоимости нематериальных активов             </t>
  </si>
  <si>
    <t xml:space="preserve">увеличение стоимости непроизводственных активов         </t>
  </si>
  <si>
    <t xml:space="preserve">увеличение стоимости  материальных  запасов            </t>
  </si>
  <si>
    <r>
      <t xml:space="preserve">Администррование: </t>
    </r>
    <r>
      <rPr>
        <sz val="10"/>
        <color indexed="8"/>
        <rFont val="Times New Roman"/>
        <family val="1"/>
      </rPr>
      <t xml:space="preserve">Поступление нефинансовых активов, всего      </t>
    </r>
  </si>
  <si>
    <t xml:space="preserve">Поступление нефинансовых активов, всего    </t>
  </si>
  <si>
    <t>увеличение стоимости  материальных  запасов</t>
  </si>
  <si>
    <t>в том числе:</t>
  </si>
  <si>
    <t xml:space="preserve">увеличение стоимости  материальных  запасов       </t>
  </si>
  <si>
    <t xml:space="preserve">Справочно:        </t>
  </si>
  <si>
    <t xml:space="preserve">Объем публичных обязательств,  всего      </t>
  </si>
  <si>
    <t xml:space="preserve">Заведующая                                  __________________________ Н.Н.Рылова </t>
  </si>
  <si>
    <t>Главный бухгалтер                     _________________________    Т.А.Швецова</t>
  </si>
  <si>
    <t>тел. 8(34269)42912</t>
  </si>
  <si>
    <t>"10" июля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</si>
</sst>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8" xfId="0" applyBorder="1" applyAlignment="1">
      <alignment/>
    </xf>
    <xf numFmtId="1" fontId="4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154</xdr:row>
      <xdr:rowOff>114300</xdr:rowOff>
    </xdr:from>
    <xdr:to>
      <xdr:col>5</xdr:col>
      <xdr:colOff>457200</xdr:colOff>
      <xdr:row>155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04875" y="42062400"/>
          <a:ext cx="3629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5"/>
  <sheetViews>
    <sheetView tabSelected="1" zoomScalePageLayoutView="0" workbookViewId="0" topLeftCell="A26">
      <selection activeCell="C38" sqref="C38"/>
    </sheetView>
  </sheetViews>
  <sheetFormatPr defaultColWidth="9.140625" defaultRowHeight="12.75"/>
  <cols>
    <col min="1" max="1" width="20.8515625" style="1" customWidth="1"/>
    <col min="2" max="2" width="9.28125" style="0" customWidth="1"/>
    <col min="3" max="3" width="11.57421875" style="0" customWidth="1"/>
    <col min="4" max="4" width="9.28125" style="0" customWidth="1"/>
    <col min="5" max="5" width="10.140625" style="0" customWidth="1"/>
    <col min="6" max="7" width="9.28125" style="0" customWidth="1"/>
    <col min="8" max="8" width="10.57421875" style="0" customWidth="1"/>
    <col min="9" max="9" width="10.421875" style="0" customWidth="1"/>
    <col min="10" max="11" width="9.28125" style="0" customWidth="1"/>
    <col min="12" max="12" width="10.421875" style="0" customWidth="1"/>
  </cols>
  <sheetData>
    <row r="2" spans="1:12" ht="21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16" ht="50.25" customHeight="1">
      <c r="A4" s="40" t="s">
        <v>1</v>
      </c>
      <c r="B4" s="40" t="s">
        <v>2</v>
      </c>
      <c r="C4" s="41" t="s">
        <v>3</v>
      </c>
      <c r="D4" s="41"/>
      <c r="E4" s="41"/>
      <c r="F4" s="41"/>
      <c r="G4" s="41"/>
      <c r="H4" s="40" t="s">
        <v>4</v>
      </c>
      <c r="I4" s="40" t="s">
        <v>5</v>
      </c>
      <c r="J4" s="40" t="s">
        <v>6</v>
      </c>
      <c r="K4" s="40"/>
      <c r="L4" s="40"/>
      <c r="M4" s="40" t="s">
        <v>7</v>
      </c>
      <c r="N4" s="40"/>
      <c r="O4" s="40"/>
      <c r="P4" s="2"/>
    </row>
    <row r="5" spans="1:16" ht="12.75" customHeight="1">
      <c r="A5" s="40"/>
      <c r="B5" s="40"/>
      <c r="C5" s="42" t="s">
        <v>8</v>
      </c>
      <c r="D5" s="42"/>
      <c r="E5" s="42"/>
      <c r="F5" s="42"/>
      <c r="G5" s="42"/>
      <c r="H5" s="40"/>
      <c r="I5" s="40"/>
      <c r="J5" s="40"/>
      <c r="K5" s="40"/>
      <c r="L5" s="40"/>
      <c r="M5" s="40"/>
      <c r="N5" s="40"/>
      <c r="O5" s="40"/>
      <c r="P5" s="2"/>
    </row>
    <row r="6" spans="1:16" ht="51">
      <c r="A6" s="40"/>
      <c r="B6" s="40"/>
      <c r="C6" s="4" t="s">
        <v>9</v>
      </c>
      <c r="D6" s="4" t="s">
        <v>10</v>
      </c>
      <c r="E6" s="4" t="s">
        <v>11</v>
      </c>
      <c r="F6" s="4" t="s">
        <v>12</v>
      </c>
      <c r="G6" s="3" t="s">
        <v>13</v>
      </c>
      <c r="H6" s="40"/>
      <c r="I6" s="40"/>
      <c r="J6" s="4" t="s">
        <v>14</v>
      </c>
      <c r="K6" s="4" t="s">
        <v>4</v>
      </c>
      <c r="L6" s="4" t="s">
        <v>5</v>
      </c>
      <c r="M6" s="4" t="s">
        <v>14</v>
      </c>
      <c r="N6" s="4" t="s">
        <v>4</v>
      </c>
      <c r="O6" s="4" t="s">
        <v>5</v>
      </c>
      <c r="P6" s="2"/>
    </row>
    <row r="7" spans="1:1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6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2"/>
    </row>
    <row r="8" spans="1:16" ht="12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2"/>
    </row>
    <row r="9" spans="1:16" ht="51">
      <c r="A9" s="7" t="s">
        <v>15</v>
      </c>
      <c r="B9" s="5" t="s">
        <v>16</v>
      </c>
      <c r="C9" s="4">
        <f>C10</f>
        <v>1458.01</v>
      </c>
      <c r="D9" s="4"/>
      <c r="E9" s="4"/>
      <c r="F9" s="4"/>
      <c r="G9" s="3"/>
      <c r="H9" s="4"/>
      <c r="I9" s="4"/>
      <c r="J9" s="5"/>
      <c r="K9" s="5"/>
      <c r="L9" s="5"/>
      <c r="M9" s="5"/>
      <c r="N9" s="5"/>
      <c r="O9" s="5"/>
      <c r="P9" s="2"/>
    </row>
    <row r="10" spans="1:16" ht="40.5" customHeight="1">
      <c r="A10" s="43" t="s">
        <v>17</v>
      </c>
      <c r="B10" s="44"/>
      <c r="C10" s="44">
        <v>1458.01</v>
      </c>
      <c r="D10" s="44"/>
      <c r="E10" s="40"/>
      <c r="F10" s="40"/>
      <c r="G10" s="42"/>
      <c r="H10" s="40"/>
      <c r="I10" s="40"/>
      <c r="J10" s="44"/>
      <c r="K10" s="44"/>
      <c r="L10" s="44"/>
      <c r="M10" s="44"/>
      <c r="N10" s="44"/>
      <c r="O10" s="44"/>
      <c r="P10" s="45"/>
    </row>
    <row r="11" spans="1:16" ht="12.75" hidden="1">
      <c r="A11" s="43"/>
      <c r="B11" s="44"/>
      <c r="C11" s="44"/>
      <c r="D11" s="44"/>
      <c r="E11" s="40"/>
      <c r="F11" s="40"/>
      <c r="G11" s="42"/>
      <c r="H11" s="40"/>
      <c r="I11" s="40"/>
      <c r="J11" s="44"/>
      <c r="K11" s="44"/>
      <c r="L11" s="44"/>
      <c r="M11" s="44"/>
      <c r="N11" s="44"/>
      <c r="O11" s="44"/>
      <c r="P11" s="45"/>
    </row>
    <row r="12" spans="1:16" ht="12.75" hidden="1">
      <c r="A12" s="43"/>
      <c r="B12" s="44"/>
      <c r="C12" s="44"/>
      <c r="D12" s="44"/>
      <c r="E12" s="40"/>
      <c r="F12" s="40"/>
      <c r="G12" s="42"/>
      <c r="H12" s="40"/>
      <c r="I12" s="40"/>
      <c r="J12" s="44"/>
      <c r="K12" s="44"/>
      <c r="L12" s="44"/>
      <c r="M12" s="44"/>
      <c r="N12" s="44"/>
      <c r="O12" s="44"/>
      <c r="P12" s="45"/>
    </row>
    <row r="13" spans="1:16" s="14" customFormat="1" ht="38.25">
      <c r="A13" s="10" t="s">
        <v>18</v>
      </c>
      <c r="B13" s="11"/>
      <c r="C13" s="11"/>
      <c r="D13" s="11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3"/>
    </row>
    <row r="14" spans="1:16" ht="12.75">
      <c r="A14" s="7" t="s">
        <v>19</v>
      </c>
      <c r="B14" s="5"/>
      <c r="C14" s="5"/>
      <c r="D14" s="5"/>
      <c r="E14" s="4"/>
      <c r="F14" s="4"/>
      <c r="G14" s="4"/>
      <c r="H14" s="4"/>
      <c r="I14" s="4"/>
      <c r="J14" s="5"/>
      <c r="K14" s="5"/>
      <c r="L14" s="5"/>
      <c r="M14" s="5"/>
      <c r="N14" s="5"/>
      <c r="O14" s="5"/>
      <c r="P14" s="2"/>
    </row>
    <row r="15" spans="1:16" ht="12.75">
      <c r="A15" s="7" t="s">
        <v>20</v>
      </c>
      <c r="B15" s="5" t="s">
        <v>16</v>
      </c>
      <c r="C15" s="15">
        <f aca="true" t="shared" si="0" ref="C15:L15">C17+C18+C20+C25+C19</f>
        <v>6784204.01</v>
      </c>
      <c r="D15" s="15">
        <f t="shared" si="0"/>
        <v>1865883</v>
      </c>
      <c r="E15" s="15">
        <f t="shared" si="0"/>
        <v>2297782.01</v>
      </c>
      <c r="F15" s="15">
        <f>F17+F18+F20+F25+F19</f>
        <v>1282292</v>
      </c>
      <c r="G15" s="15">
        <f t="shared" si="0"/>
        <v>1338247</v>
      </c>
      <c r="H15" s="16">
        <f t="shared" si="0"/>
        <v>6862218.05418</v>
      </c>
      <c r="I15" s="16">
        <f t="shared" si="0"/>
        <v>6939507.9914</v>
      </c>
      <c r="J15" s="16">
        <f t="shared" si="0"/>
        <v>6784204.01</v>
      </c>
      <c r="K15" s="16">
        <f t="shared" si="0"/>
        <v>6862218.05418</v>
      </c>
      <c r="L15" s="16">
        <f t="shared" si="0"/>
        <v>6939507.9914</v>
      </c>
      <c r="M15" s="5"/>
      <c r="N15" s="5"/>
      <c r="O15" s="5"/>
      <c r="P15" s="2"/>
    </row>
    <row r="16" spans="1:16" ht="12.75">
      <c r="A16" s="7" t="s">
        <v>21</v>
      </c>
      <c r="B16" s="5" t="s">
        <v>16</v>
      </c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  <c r="P16" s="2"/>
    </row>
    <row r="17" spans="1:16" ht="51">
      <c r="A17" s="17" t="s">
        <v>22</v>
      </c>
      <c r="B17" s="5"/>
      <c r="C17" s="4">
        <f>C42</f>
        <v>1101758.01</v>
      </c>
      <c r="D17" s="4">
        <f aca="true" t="shared" si="1" ref="D17:L17">D42</f>
        <v>559391</v>
      </c>
      <c r="E17" s="4">
        <f t="shared" si="1"/>
        <v>305302.01</v>
      </c>
      <c r="F17" s="4">
        <f t="shared" si="1"/>
        <v>106497</v>
      </c>
      <c r="G17" s="4">
        <f>G42</f>
        <v>130568</v>
      </c>
      <c r="H17" s="4">
        <f t="shared" si="1"/>
        <v>1126472.05418</v>
      </c>
      <c r="I17" s="4">
        <f t="shared" si="1"/>
        <v>1141061.9914</v>
      </c>
      <c r="J17" s="4">
        <f t="shared" si="1"/>
        <v>1101758.01</v>
      </c>
      <c r="K17" s="4">
        <f t="shared" si="1"/>
        <v>1126472.05418</v>
      </c>
      <c r="L17" s="4">
        <f t="shared" si="1"/>
        <v>1141061.9914</v>
      </c>
      <c r="M17" s="5"/>
      <c r="N17" s="5"/>
      <c r="O17" s="5"/>
      <c r="P17" s="2"/>
    </row>
    <row r="18" spans="1:16" ht="76.5">
      <c r="A18" s="18" t="s">
        <v>23</v>
      </c>
      <c r="B18" s="5" t="s">
        <v>16</v>
      </c>
      <c r="C18" s="4">
        <f>C66</f>
        <v>19995</v>
      </c>
      <c r="D18" s="4">
        <f aca="true" t="shared" si="2" ref="D18:L18">D66</f>
        <v>7507</v>
      </c>
      <c r="E18" s="4">
        <f t="shared" si="2"/>
        <v>12488</v>
      </c>
      <c r="F18" s="4">
        <f t="shared" si="2"/>
        <v>0</v>
      </c>
      <c r="G18" s="4">
        <f t="shared" si="2"/>
        <v>0</v>
      </c>
      <c r="H18" s="4">
        <f t="shared" si="2"/>
        <v>19995</v>
      </c>
      <c r="I18" s="4">
        <f t="shared" si="2"/>
        <v>19995</v>
      </c>
      <c r="J18" s="4">
        <f t="shared" si="2"/>
        <v>19995</v>
      </c>
      <c r="K18" s="4">
        <f t="shared" si="2"/>
        <v>19995</v>
      </c>
      <c r="L18" s="4">
        <f t="shared" si="2"/>
        <v>19995</v>
      </c>
      <c r="M18" s="5"/>
      <c r="N18" s="5"/>
      <c r="O18" s="5"/>
      <c r="P18" s="2"/>
    </row>
    <row r="19" spans="1:16" ht="38.25">
      <c r="A19" s="18" t="s">
        <v>24</v>
      </c>
      <c r="B19" s="5"/>
      <c r="C19" s="4">
        <v>12886</v>
      </c>
      <c r="D19" s="4">
        <v>0</v>
      </c>
      <c r="E19" s="4">
        <v>2821</v>
      </c>
      <c r="F19" s="4">
        <v>4232</v>
      </c>
      <c r="G19" s="4">
        <v>5833</v>
      </c>
      <c r="H19" s="4">
        <v>12886</v>
      </c>
      <c r="I19" s="4">
        <v>12886</v>
      </c>
      <c r="J19" s="4">
        <v>12886</v>
      </c>
      <c r="K19" s="4">
        <v>12886</v>
      </c>
      <c r="L19" s="4">
        <v>12886</v>
      </c>
      <c r="M19" s="5"/>
      <c r="N19" s="5"/>
      <c r="O19" s="5"/>
      <c r="P19" s="2"/>
    </row>
    <row r="20" spans="1:16" ht="51">
      <c r="A20" s="18" t="s">
        <v>25</v>
      </c>
      <c r="B20" s="5"/>
      <c r="C20" s="4">
        <f aca="true" t="shared" si="3" ref="C20:L20">C32</f>
        <v>4909265</v>
      </c>
      <c r="D20" s="4">
        <f t="shared" si="3"/>
        <v>1095470</v>
      </c>
      <c r="E20" s="4">
        <f t="shared" si="3"/>
        <v>1822848</v>
      </c>
      <c r="F20" s="4">
        <f t="shared" si="3"/>
        <v>992617</v>
      </c>
      <c r="G20" s="4">
        <f t="shared" si="3"/>
        <v>998330</v>
      </c>
      <c r="H20" s="4">
        <f t="shared" si="3"/>
        <v>4909265</v>
      </c>
      <c r="I20" s="4">
        <f t="shared" si="3"/>
        <v>4909265</v>
      </c>
      <c r="J20" s="4">
        <f t="shared" si="3"/>
        <v>4909265</v>
      </c>
      <c r="K20" s="4">
        <f t="shared" si="3"/>
        <v>4909265</v>
      </c>
      <c r="L20" s="4">
        <f t="shared" si="3"/>
        <v>4909265</v>
      </c>
      <c r="M20" s="5"/>
      <c r="N20" s="5"/>
      <c r="O20" s="5"/>
      <c r="P20" s="2"/>
    </row>
    <row r="21" spans="1:16" ht="140.25">
      <c r="A21" s="19" t="s">
        <v>26</v>
      </c>
      <c r="B21" s="5" t="s">
        <v>16</v>
      </c>
      <c r="C21" s="5"/>
      <c r="D21" s="5"/>
      <c r="E21" s="20"/>
      <c r="F21" s="5"/>
      <c r="G21" s="6"/>
      <c r="H21" s="5"/>
      <c r="I21" s="5"/>
      <c r="J21" s="5"/>
      <c r="K21" s="5"/>
      <c r="L21" s="5"/>
      <c r="M21" s="5"/>
      <c r="N21" s="5"/>
      <c r="O21" s="5"/>
      <c r="P21" s="2"/>
    </row>
    <row r="22" spans="1:16" ht="12.75">
      <c r="A22" s="7" t="s">
        <v>21</v>
      </c>
      <c r="B22" s="5" t="s">
        <v>16</v>
      </c>
      <c r="C22" s="5"/>
      <c r="D22" s="5"/>
      <c r="E22" s="5"/>
      <c r="F22" s="5"/>
      <c r="G22" s="6"/>
      <c r="H22" s="5"/>
      <c r="I22" s="5"/>
      <c r="J22" s="5"/>
      <c r="K22" s="5"/>
      <c r="L22" s="5"/>
      <c r="M22" s="5"/>
      <c r="N22" s="5"/>
      <c r="O22" s="5"/>
      <c r="P22" s="2"/>
    </row>
    <row r="23" spans="1:16" ht="12.75">
      <c r="A23" s="19" t="s">
        <v>27</v>
      </c>
      <c r="B23" s="5" t="s">
        <v>16</v>
      </c>
      <c r="C23" s="5"/>
      <c r="D23" s="5"/>
      <c r="E23" s="5"/>
      <c r="F23" s="5"/>
      <c r="G23" s="6"/>
      <c r="H23" s="5"/>
      <c r="I23" s="5"/>
      <c r="J23" s="5"/>
      <c r="K23" s="5"/>
      <c r="L23" s="5"/>
      <c r="M23" s="5"/>
      <c r="N23" s="5"/>
      <c r="O23" s="5"/>
      <c r="P23" s="2"/>
    </row>
    <row r="24" spans="1:16" ht="12.75">
      <c r="A24" s="19" t="s">
        <v>28</v>
      </c>
      <c r="B24" s="5" t="s">
        <v>16</v>
      </c>
      <c r="C24" s="5"/>
      <c r="D24" s="5"/>
      <c r="E24" s="5"/>
      <c r="F24" s="21"/>
      <c r="G24" s="22"/>
      <c r="H24" s="5"/>
      <c r="I24" s="5"/>
      <c r="J24" s="5"/>
      <c r="K24" s="5"/>
      <c r="L24" s="5"/>
      <c r="M24" s="5"/>
      <c r="N24" s="5"/>
      <c r="O24" s="5"/>
      <c r="P24" s="2"/>
    </row>
    <row r="25" spans="1:16" ht="28.5" customHeight="1">
      <c r="A25" s="46" t="s">
        <v>29</v>
      </c>
      <c r="B25" s="44" t="s">
        <v>16</v>
      </c>
      <c r="C25" s="47">
        <f>C28</f>
        <v>740300</v>
      </c>
      <c r="D25" s="47">
        <f aca="true" t="shared" si="4" ref="D25:L25">D28</f>
        <v>203515</v>
      </c>
      <c r="E25" s="47">
        <f t="shared" si="4"/>
        <v>154323</v>
      </c>
      <c r="F25" s="47">
        <f t="shared" si="4"/>
        <v>178946</v>
      </c>
      <c r="G25" s="47">
        <f t="shared" si="4"/>
        <v>203516</v>
      </c>
      <c r="H25" s="47">
        <f t="shared" si="4"/>
        <v>793600</v>
      </c>
      <c r="I25" s="47">
        <f t="shared" si="4"/>
        <v>856300</v>
      </c>
      <c r="J25" s="47">
        <f t="shared" si="4"/>
        <v>740300</v>
      </c>
      <c r="K25" s="47">
        <f t="shared" si="4"/>
        <v>793600</v>
      </c>
      <c r="L25" s="47">
        <f t="shared" si="4"/>
        <v>856300</v>
      </c>
      <c r="M25" s="44"/>
      <c r="N25" s="44"/>
      <c r="O25" s="44"/>
      <c r="P25" s="45"/>
    </row>
    <row r="26" spans="1:16" ht="12.75">
      <c r="A26" s="46"/>
      <c r="B26" s="4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4"/>
      <c r="N26" s="44"/>
      <c r="O26" s="44"/>
      <c r="P26" s="45"/>
    </row>
    <row r="27" spans="1:16" ht="14.25">
      <c r="A27" s="23" t="s">
        <v>21</v>
      </c>
      <c r="B27" s="21" t="s">
        <v>16</v>
      </c>
      <c r="C27" s="24"/>
      <c r="D27" s="24"/>
      <c r="E27" s="24"/>
      <c r="F27" s="25"/>
      <c r="G27" s="26"/>
      <c r="H27" s="27"/>
      <c r="I27" s="21"/>
      <c r="J27" s="21"/>
      <c r="K27" s="21"/>
      <c r="L27" s="21"/>
      <c r="M27" s="21"/>
      <c r="N27" s="21"/>
      <c r="O27" s="21"/>
      <c r="P27" s="2"/>
    </row>
    <row r="28" spans="1:16" s="30" customFormat="1" ht="18.75" customHeight="1">
      <c r="A28" s="8" t="s">
        <v>30</v>
      </c>
      <c r="B28" s="9"/>
      <c r="C28" s="28">
        <f>C84</f>
        <v>740300</v>
      </c>
      <c r="D28" s="28">
        <f aca="true" t="shared" si="5" ref="D28:L28">D84</f>
        <v>203515</v>
      </c>
      <c r="E28" s="28">
        <f t="shared" si="5"/>
        <v>154323</v>
      </c>
      <c r="F28" s="28">
        <f t="shared" si="5"/>
        <v>178946</v>
      </c>
      <c r="G28" s="28">
        <f t="shared" si="5"/>
        <v>203516</v>
      </c>
      <c r="H28" s="28">
        <f t="shared" si="5"/>
        <v>793600</v>
      </c>
      <c r="I28" s="28">
        <f t="shared" si="5"/>
        <v>856300</v>
      </c>
      <c r="J28" s="28">
        <f t="shared" si="5"/>
        <v>740300</v>
      </c>
      <c r="K28" s="28">
        <f t="shared" si="5"/>
        <v>793600</v>
      </c>
      <c r="L28" s="28">
        <f t="shared" si="5"/>
        <v>856300</v>
      </c>
      <c r="M28" s="9"/>
      <c r="N28" s="9"/>
      <c r="O28" s="9"/>
      <c r="P28" s="29"/>
    </row>
    <row r="29" spans="1:16" ht="38.25">
      <c r="A29" s="19" t="s">
        <v>31</v>
      </c>
      <c r="B29" s="5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"/>
    </row>
    <row r="30" spans="1:16" ht="12.75">
      <c r="A30" s="18" t="s">
        <v>32</v>
      </c>
      <c r="B30" s="4">
        <v>900</v>
      </c>
      <c r="C30" s="4">
        <f>C42+C66+C32+C80+C73</f>
        <v>6784204.01</v>
      </c>
      <c r="D30" s="4">
        <f aca="true" t="shared" si="6" ref="D30:L30">D42+D66+D32+D80</f>
        <v>1865883</v>
      </c>
      <c r="E30" s="4">
        <f t="shared" si="6"/>
        <v>2294961.01</v>
      </c>
      <c r="F30" s="4">
        <f>F42+F66+F32+F80+F73</f>
        <v>1282292</v>
      </c>
      <c r="G30" s="4">
        <f>G42+G66+G32+G80+G73</f>
        <v>1338247</v>
      </c>
      <c r="H30" s="4">
        <f t="shared" si="6"/>
        <v>6849332.05418</v>
      </c>
      <c r="I30" s="4">
        <f t="shared" si="6"/>
        <v>6926621.9914</v>
      </c>
      <c r="J30" s="4">
        <f t="shared" si="6"/>
        <v>6771318.01</v>
      </c>
      <c r="K30" s="4">
        <f t="shared" si="6"/>
        <v>6849332.05418</v>
      </c>
      <c r="L30" s="4">
        <f t="shared" si="6"/>
        <v>6926621.9914</v>
      </c>
      <c r="M30" s="5"/>
      <c r="N30" s="5"/>
      <c r="O30" s="5"/>
      <c r="P30" s="2"/>
    </row>
    <row r="31" spans="1:16" ht="12.75">
      <c r="A31" s="18" t="s">
        <v>21</v>
      </c>
      <c r="B31" s="5"/>
      <c r="C31" s="4"/>
      <c r="D31" s="4"/>
      <c r="E31" s="4"/>
      <c r="F31" s="4"/>
      <c r="G31" s="3"/>
      <c r="H31" s="4"/>
      <c r="I31" s="4"/>
      <c r="J31" s="5"/>
      <c r="K31" s="5"/>
      <c r="L31" s="5"/>
      <c r="M31" s="5"/>
      <c r="N31" s="5"/>
      <c r="O31" s="5"/>
      <c r="P31" s="2"/>
    </row>
    <row r="32" spans="1:16" ht="51">
      <c r="A32" s="18" t="s">
        <v>33</v>
      </c>
      <c r="B32" s="4"/>
      <c r="C32" s="4">
        <f>D32+E32+F32+G32</f>
        <v>4909265</v>
      </c>
      <c r="D32" s="4">
        <f>D34+D38+D40</f>
        <v>1095470</v>
      </c>
      <c r="E32" s="4">
        <f>E34+E38+E40</f>
        <v>1822848</v>
      </c>
      <c r="F32" s="4">
        <f>F34+F38+F40</f>
        <v>992617</v>
      </c>
      <c r="G32" s="4">
        <f>G34+G38+G40</f>
        <v>998330</v>
      </c>
      <c r="H32" s="4">
        <f>C32</f>
        <v>4909265</v>
      </c>
      <c r="I32" s="4">
        <f>C32</f>
        <v>4909265</v>
      </c>
      <c r="J32" s="4">
        <f>C32</f>
        <v>4909265</v>
      </c>
      <c r="K32" s="4">
        <f>H32</f>
        <v>4909265</v>
      </c>
      <c r="L32" s="4">
        <f>I32</f>
        <v>4909265</v>
      </c>
      <c r="M32" s="5"/>
      <c r="N32" s="5"/>
      <c r="O32" s="5"/>
      <c r="P32" s="2"/>
    </row>
    <row r="33" spans="1:16" ht="12.75">
      <c r="A33" s="19" t="s">
        <v>34</v>
      </c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  <c r="M33" s="5"/>
      <c r="N33" s="5"/>
      <c r="O33" s="5"/>
      <c r="P33" s="2"/>
    </row>
    <row r="34" spans="1:16" ht="38.25">
      <c r="A34" s="19" t="s">
        <v>35</v>
      </c>
      <c r="B34" s="4">
        <v>210</v>
      </c>
      <c r="C34" s="4">
        <f>C35+C36+C37</f>
        <v>4698283</v>
      </c>
      <c r="D34" s="4">
        <f>D35+D36+D37</f>
        <v>974642</v>
      </c>
      <c r="E34" s="4">
        <f>E35+E36+E37</f>
        <v>1774348</v>
      </c>
      <c r="F34" s="4">
        <f>F35+F36+F37</f>
        <v>984286</v>
      </c>
      <c r="G34" s="4">
        <f>G35+G36+G37</f>
        <v>965007</v>
      </c>
      <c r="H34" s="4">
        <f aca="true" t="shared" si="7" ref="H34:H41">C34</f>
        <v>4698283</v>
      </c>
      <c r="I34" s="4">
        <f aca="true" t="shared" si="8" ref="I34:I41">C34</f>
        <v>4698283</v>
      </c>
      <c r="J34" s="4">
        <f aca="true" t="shared" si="9" ref="J34:J42">C34</f>
        <v>4698283</v>
      </c>
      <c r="K34" s="4">
        <f aca="true" t="shared" si="10" ref="K34:K42">H34</f>
        <v>4698283</v>
      </c>
      <c r="L34" s="4">
        <f aca="true" t="shared" si="11" ref="L34:L42">I34</f>
        <v>4698283</v>
      </c>
      <c r="M34" s="5"/>
      <c r="N34" s="5"/>
      <c r="O34" s="5"/>
      <c r="P34" s="2"/>
    </row>
    <row r="35" spans="1:16" s="1" customFormat="1" ht="12.75">
      <c r="A35" s="19" t="s">
        <v>36</v>
      </c>
      <c r="B35" s="5">
        <v>211</v>
      </c>
      <c r="C35" s="5">
        <f>D35+E35+F35+G35</f>
        <v>3607668</v>
      </c>
      <c r="D35" s="5">
        <v>748308</v>
      </c>
      <c r="E35" s="5">
        <v>1362522</v>
      </c>
      <c r="F35" s="5">
        <v>755798</v>
      </c>
      <c r="G35" s="6">
        <v>741040</v>
      </c>
      <c r="H35" s="5">
        <f t="shared" si="7"/>
        <v>3607668</v>
      </c>
      <c r="I35" s="5">
        <f t="shared" si="8"/>
        <v>3607668</v>
      </c>
      <c r="J35" s="5">
        <f t="shared" si="9"/>
        <v>3607668</v>
      </c>
      <c r="K35" s="5">
        <f t="shared" si="10"/>
        <v>3607668</v>
      </c>
      <c r="L35" s="5">
        <f t="shared" si="11"/>
        <v>3607668</v>
      </c>
      <c r="M35" s="5"/>
      <c r="N35" s="5"/>
      <c r="O35" s="5"/>
      <c r="P35" s="2"/>
    </row>
    <row r="36" spans="1:16" s="1" customFormat="1" ht="12.75">
      <c r="A36" s="19" t="s">
        <v>37</v>
      </c>
      <c r="B36" s="5">
        <v>212</v>
      </c>
      <c r="C36" s="5">
        <f>D36+E36+F36+G36</f>
        <v>1099</v>
      </c>
      <c r="D36" s="5">
        <v>345</v>
      </c>
      <c r="E36" s="5">
        <v>345</v>
      </c>
      <c r="F36" s="5">
        <v>236</v>
      </c>
      <c r="G36" s="6">
        <v>173</v>
      </c>
      <c r="H36" s="5">
        <f t="shared" si="7"/>
        <v>1099</v>
      </c>
      <c r="I36" s="5">
        <f t="shared" si="8"/>
        <v>1099</v>
      </c>
      <c r="J36" s="5">
        <f t="shared" si="9"/>
        <v>1099</v>
      </c>
      <c r="K36" s="5">
        <f t="shared" si="10"/>
        <v>1099</v>
      </c>
      <c r="L36" s="5">
        <f t="shared" si="11"/>
        <v>1099</v>
      </c>
      <c r="M36" s="5"/>
      <c r="N36" s="5"/>
      <c r="O36" s="5"/>
      <c r="P36" s="2"/>
    </row>
    <row r="37" spans="1:16" s="1" customFormat="1" ht="25.5">
      <c r="A37" s="19" t="s">
        <v>38</v>
      </c>
      <c r="B37" s="5">
        <v>213</v>
      </c>
      <c r="C37" s="5">
        <f>D37+E37+F37+G37</f>
        <v>1089516</v>
      </c>
      <c r="D37" s="5">
        <v>225989</v>
      </c>
      <c r="E37" s="5">
        <v>411481</v>
      </c>
      <c r="F37" s="5">
        <v>228252</v>
      </c>
      <c r="G37" s="6">
        <v>223794</v>
      </c>
      <c r="H37" s="5">
        <f t="shared" si="7"/>
        <v>1089516</v>
      </c>
      <c r="I37" s="5">
        <f t="shared" si="8"/>
        <v>1089516</v>
      </c>
      <c r="J37" s="5">
        <f t="shared" si="9"/>
        <v>1089516</v>
      </c>
      <c r="K37" s="5">
        <f t="shared" si="10"/>
        <v>1089516</v>
      </c>
      <c r="L37" s="5">
        <f t="shared" si="11"/>
        <v>1089516</v>
      </c>
      <c r="M37" s="5"/>
      <c r="N37" s="5"/>
      <c r="O37" s="5"/>
      <c r="P37" s="2"/>
    </row>
    <row r="38" spans="1:16" ht="38.25">
      <c r="A38" s="19" t="s">
        <v>39</v>
      </c>
      <c r="B38" s="4">
        <v>220</v>
      </c>
      <c r="C38" s="5">
        <f>C39</f>
        <v>99972</v>
      </c>
      <c r="D38" s="5">
        <f>D39</f>
        <v>20828</v>
      </c>
      <c r="E38" s="5">
        <f>E39</f>
        <v>37490</v>
      </c>
      <c r="F38" s="5">
        <f>F39</f>
        <v>8331</v>
      </c>
      <c r="G38" s="5">
        <f>G39</f>
        <v>33323</v>
      </c>
      <c r="H38" s="5">
        <f t="shared" si="7"/>
        <v>99972</v>
      </c>
      <c r="I38" s="5">
        <f t="shared" si="8"/>
        <v>99972</v>
      </c>
      <c r="J38" s="5">
        <f t="shared" si="9"/>
        <v>99972</v>
      </c>
      <c r="K38" s="5">
        <f t="shared" si="10"/>
        <v>99972</v>
      </c>
      <c r="L38" s="5">
        <f t="shared" si="11"/>
        <v>99972</v>
      </c>
      <c r="M38" s="5"/>
      <c r="N38" s="5"/>
      <c r="O38" s="5"/>
      <c r="P38" s="2"/>
    </row>
    <row r="39" spans="1:16" s="1" customFormat="1" ht="25.5">
      <c r="A39" s="19" t="s">
        <v>40</v>
      </c>
      <c r="B39" s="5">
        <v>225</v>
      </c>
      <c r="C39" s="5">
        <f>D39+E39+F39+G39</f>
        <v>99972</v>
      </c>
      <c r="D39" s="5">
        <v>20828</v>
      </c>
      <c r="E39" s="5">
        <v>37490</v>
      </c>
      <c r="F39" s="5">
        <v>8331</v>
      </c>
      <c r="G39" s="6">
        <v>33323</v>
      </c>
      <c r="H39" s="5">
        <f t="shared" si="7"/>
        <v>99972</v>
      </c>
      <c r="I39" s="5">
        <f t="shared" si="8"/>
        <v>99972</v>
      </c>
      <c r="J39" s="5">
        <f t="shared" si="9"/>
        <v>99972</v>
      </c>
      <c r="K39" s="5">
        <f t="shared" si="10"/>
        <v>99972</v>
      </c>
      <c r="L39" s="5">
        <f t="shared" si="11"/>
        <v>99972</v>
      </c>
      <c r="M39" s="5"/>
      <c r="N39" s="5"/>
      <c r="O39" s="5"/>
      <c r="P39" s="2"/>
    </row>
    <row r="40" spans="1:16" ht="25.5">
      <c r="A40" s="19" t="s">
        <v>41</v>
      </c>
      <c r="B40" s="4">
        <v>300</v>
      </c>
      <c r="C40" s="5">
        <f>C41</f>
        <v>111010</v>
      </c>
      <c r="D40" s="5">
        <f>D41</f>
        <v>100000</v>
      </c>
      <c r="E40" s="5">
        <f>E41</f>
        <v>11010</v>
      </c>
      <c r="F40" s="5">
        <f>F41</f>
        <v>0</v>
      </c>
      <c r="G40" s="5">
        <f>G41</f>
        <v>0</v>
      </c>
      <c r="H40" s="5">
        <f t="shared" si="7"/>
        <v>111010</v>
      </c>
      <c r="I40" s="5">
        <f t="shared" si="8"/>
        <v>111010</v>
      </c>
      <c r="J40" s="5">
        <f t="shared" si="9"/>
        <v>111010</v>
      </c>
      <c r="K40" s="5">
        <f t="shared" si="10"/>
        <v>111010</v>
      </c>
      <c r="L40" s="5">
        <f t="shared" si="11"/>
        <v>111010</v>
      </c>
      <c r="M40" s="5"/>
      <c r="N40" s="5"/>
      <c r="O40" s="5"/>
      <c r="P40" s="2"/>
    </row>
    <row r="41" spans="1:16" s="1" customFormat="1" ht="25.5">
      <c r="A41" s="19" t="s">
        <v>42</v>
      </c>
      <c r="B41" s="5">
        <v>310</v>
      </c>
      <c r="C41" s="5">
        <f>D41+E41</f>
        <v>111010</v>
      </c>
      <c r="D41" s="5">
        <v>100000</v>
      </c>
      <c r="E41" s="5">
        <v>11010</v>
      </c>
      <c r="F41" s="5">
        <v>0</v>
      </c>
      <c r="G41" s="6">
        <v>0</v>
      </c>
      <c r="H41" s="5">
        <f t="shared" si="7"/>
        <v>111010</v>
      </c>
      <c r="I41" s="5">
        <f t="shared" si="8"/>
        <v>111010</v>
      </c>
      <c r="J41" s="5">
        <f t="shared" si="9"/>
        <v>111010</v>
      </c>
      <c r="K41" s="5">
        <f t="shared" si="10"/>
        <v>111010</v>
      </c>
      <c r="L41" s="5">
        <f t="shared" si="11"/>
        <v>111010</v>
      </c>
      <c r="M41" s="5"/>
      <c r="N41" s="5"/>
      <c r="O41" s="5"/>
      <c r="P41" s="2"/>
    </row>
    <row r="42" spans="1:16" ht="51">
      <c r="A42" s="17" t="s">
        <v>43</v>
      </c>
      <c r="B42" s="5"/>
      <c r="C42" s="4">
        <v>1101758.01</v>
      </c>
      <c r="D42" s="4">
        <v>559391</v>
      </c>
      <c r="E42" s="4">
        <v>305302.01</v>
      </c>
      <c r="F42" s="4">
        <v>106497</v>
      </c>
      <c r="G42" s="3">
        <v>130568</v>
      </c>
      <c r="H42" s="16">
        <f>H44+H59+H60</f>
        <v>1126472.05418</v>
      </c>
      <c r="I42" s="16">
        <f>I44+I59+I60</f>
        <v>1141061.9914</v>
      </c>
      <c r="J42" s="4">
        <f t="shared" si="9"/>
        <v>1101758.01</v>
      </c>
      <c r="K42" s="16">
        <f t="shared" si="10"/>
        <v>1126472.05418</v>
      </c>
      <c r="L42" s="16">
        <f t="shared" si="11"/>
        <v>1141061.9914</v>
      </c>
      <c r="M42" s="5"/>
      <c r="N42" s="5"/>
      <c r="O42" s="5"/>
      <c r="P42" s="2"/>
    </row>
    <row r="43" spans="1:16" ht="12.75">
      <c r="A43" s="7" t="s">
        <v>21</v>
      </c>
      <c r="B43" s="5"/>
      <c r="C43" s="5"/>
      <c r="D43" s="5"/>
      <c r="E43" s="5"/>
      <c r="F43" s="5"/>
      <c r="G43" s="6"/>
      <c r="H43" s="5"/>
      <c r="I43" s="5"/>
      <c r="J43" s="5"/>
      <c r="K43" s="5"/>
      <c r="L43" s="5"/>
      <c r="M43" s="5"/>
      <c r="N43" s="5"/>
      <c r="O43" s="5"/>
      <c r="P43" s="2"/>
    </row>
    <row r="44" spans="1:16" ht="38.25">
      <c r="A44" s="19" t="s">
        <v>39</v>
      </c>
      <c r="B44" s="4">
        <v>220</v>
      </c>
      <c r="C44" s="5">
        <v>825887</v>
      </c>
      <c r="D44" s="5">
        <v>410217</v>
      </c>
      <c r="E44" s="5">
        <v>183912</v>
      </c>
      <c r="F44" s="5">
        <v>106587</v>
      </c>
      <c r="G44" s="6">
        <v>125171</v>
      </c>
      <c r="H44" s="31">
        <f>H46+H48+H50+H51</f>
        <v>847913.42018</v>
      </c>
      <c r="I44" s="31">
        <f>I46+I48+I50+I51</f>
        <v>808299.1714</v>
      </c>
      <c r="J44" s="31">
        <f>J46+J48+J50+J51</f>
        <v>719812.01</v>
      </c>
      <c r="K44" s="31">
        <f>K46+K48+K50+K51</f>
        <v>847913.42018</v>
      </c>
      <c r="L44" s="31">
        <f>L46+L48+L50+L51</f>
        <v>808299.1714</v>
      </c>
      <c r="M44" s="5"/>
      <c r="N44" s="5"/>
      <c r="O44" s="5"/>
      <c r="P44" s="2"/>
    </row>
    <row r="45" spans="1:16" ht="12.75">
      <c r="A45" s="7" t="s">
        <v>44</v>
      </c>
      <c r="B45" s="5"/>
      <c r="C45" s="5"/>
      <c r="D45" s="5"/>
      <c r="E45" s="5"/>
      <c r="F45" s="5"/>
      <c r="G45" s="6"/>
      <c r="H45" s="5"/>
      <c r="I45" s="5"/>
      <c r="J45" s="5"/>
      <c r="K45" s="5"/>
      <c r="L45" s="5"/>
      <c r="M45" s="5"/>
      <c r="N45" s="5"/>
      <c r="O45" s="5"/>
      <c r="P45" s="2"/>
    </row>
    <row r="46" spans="1:16" ht="12.75">
      <c r="A46" s="19" t="s">
        <v>45</v>
      </c>
      <c r="B46" s="5">
        <v>221</v>
      </c>
      <c r="C46" s="5">
        <f>D46+E46+F46+G46</f>
        <v>38200</v>
      </c>
      <c r="D46" s="5">
        <v>9550</v>
      </c>
      <c r="E46" s="5">
        <v>9550</v>
      </c>
      <c r="F46" s="5">
        <v>9550</v>
      </c>
      <c r="G46" s="6">
        <v>9550</v>
      </c>
      <c r="H46" s="5">
        <f>C46*1.018</f>
        <v>38887.6</v>
      </c>
      <c r="I46" s="5">
        <f>C46-1.14</f>
        <v>38198.86</v>
      </c>
      <c r="J46" s="31">
        <f>C46</f>
        <v>38200</v>
      </c>
      <c r="K46" s="31">
        <f>H46</f>
        <v>38887.6</v>
      </c>
      <c r="L46" s="31">
        <f>I46</f>
        <v>38198.86</v>
      </c>
      <c r="M46" s="5"/>
      <c r="N46" s="5"/>
      <c r="O46" s="5"/>
      <c r="P46" s="2"/>
    </row>
    <row r="47" spans="1:16" ht="12.75">
      <c r="A47" s="19" t="s">
        <v>46</v>
      </c>
      <c r="B47" s="5">
        <v>222</v>
      </c>
      <c r="C47" s="5"/>
      <c r="D47" s="5"/>
      <c r="E47" s="5"/>
      <c r="F47" s="5"/>
      <c r="G47" s="6"/>
      <c r="H47" s="5"/>
      <c r="I47" s="5"/>
      <c r="J47" s="5"/>
      <c r="K47" s="5"/>
      <c r="L47" s="5"/>
      <c r="M47" s="5"/>
      <c r="N47" s="5"/>
      <c r="O47" s="5"/>
      <c r="P47" s="2"/>
    </row>
    <row r="48" spans="1:16" ht="12.75">
      <c r="A48" s="19" t="s">
        <v>47</v>
      </c>
      <c r="B48" s="5">
        <v>223</v>
      </c>
      <c r="C48" s="5">
        <f>D48+E48+F48+G48</f>
        <v>392567</v>
      </c>
      <c r="D48" s="5">
        <v>241392</v>
      </c>
      <c r="E48" s="5">
        <v>101957</v>
      </c>
      <c r="F48" s="5">
        <v>14576</v>
      </c>
      <c r="G48" s="6">
        <v>34642</v>
      </c>
      <c r="H48" s="5">
        <v>514778</v>
      </c>
      <c r="I48" s="5">
        <v>440589</v>
      </c>
      <c r="J48" s="5">
        <f>C48</f>
        <v>392567</v>
      </c>
      <c r="K48" s="5">
        <f>H48</f>
        <v>514778</v>
      </c>
      <c r="L48" s="5">
        <f>I48</f>
        <v>440589</v>
      </c>
      <c r="M48" s="5"/>
      <c r="N48" s="5"/>
      <c r="O48" s="5"/>
      <c r="P48" s="2"/>
    </row>
    <row r="49" spans="1:16" ht="38.25">
      <c r="A49" s="19" t="s">
        <v>48</v>
      </c>
      <c r="B49" s="5">
        <v>224</v>
      </c>
      <c r="C49" s="5"/>
      <c r="D49" s="5"/>
      <c r="E49" s="5"/>
      <c r="F49" s="5"/>
      <c r="G49" s="6"/>
      <c r="H49" s="5"/>
      <c r="I49" s="5"/>
      <c r="J49" s="5"/>
      <c r="K49" s="5"/>
      <c r="L49" s="5"/>
      <c r="M49" s="5"/>
      <c r="N49" s="5"/>
      <c r="O49" s="5"/>
      <c r="P49" s="2"/>
    </row>
    <row r="50" spans="1:16" ht="25.5">
      <c r="A50" s="19" t="s">
        <v>40</v>
      </c>
      <c r="B50" s="5">
        <v>225</v>
      </c>
      <c r="C50" s="5">
        <f>D50+E50+F50+G50</f>
        <v>129094</v>
      </c>
      <c r="D50" s="5">
        <v>54778</v>
      </c>
      <c r="E50" s="5">
        <v>45439</v>
      </c>
      <c r="F50" s="5">
        <v>14439</v>
      </c>
      <c r="G50" s="6">
        <v>14438</v>
      </c>
      <c r="H50" s="31">
        <f>C50*1.018</f>
        <v>131417.692</v>
      </c>
      <c r="I50" s="31">
        <f>C50*1.14</f>
        <v>147167.15999999997</v>
      </c>
      <c r="J50" s="31">
        <f>C50</f>
        <v>129094</v>
      </c>
      <c r="K50" s="31">
        <f>H50</f>
        <v>131417.692</v>
      </c>
      <c r="L50" s="31">
        <f>I50</f>
        <v>147167.15999999997</v>
      </c>
      <c r="M50" s="5"/>
      <c r="N50" s="5"/>
      <c r="O50" s="5"/>
      <c r="P50" s="2"/>
    </row>
    <row r="51" spans="1:16" ht="25.5">
      <c r="A51" s="19" t="s">
        <v>49</v>
      </c>
      <c r="B51" s="5">
        <v>226</v>
      </c>
      <c r="C51" s="5">
        <f>D51+E51+F51+G51</f>
        <v>159951.01</v>
      </c>
      <c r="D51" s="5">
        <v>81597</v>
      </c>
      <c r="E51" s="5">
        <v>28424.01</v>
      </c>
      <c r="F51" s="5">
        <v>24965</v>
      </c>
      <c r="G51" s="6">
        <v>24965</v>
      </c>
      <c r="H51" s="31">
        <f>C51*1.018</f>
        <v>162830.12818</v>
      </c>
      <c r="I51" s="31">
        <f>C51*1.14</f>
        <v>182344.1514</v>
      </c>
      <c r="J51" s="31">
        <f>C51</f>
        <v>159951.01</v>
      </c>
      <c r="K51" s="31">
        <f>H51</f>
        <v>162830.12818</v>
      </c>
      <c r="L51" s="31">
        <f>I51</f>
        <v>182344.1514</v>
      </c>
      <c r="M51" s="5"/>
      <c r="N51" s="5"/>
      <c r="O51" s="5"/>
      <c r="P51" s="2"/>
    </row>
    <row r="52" spans="1:16" ht="38.25">
      <c r="A52" s="19" t="s">
        <v>50</v>
      </c>
      <c r="B52" s="5">
        <v>240</v>
      </c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2"/>
    </row>
    <row r="53" spans="1:16" ht="12.75">
      <c r="A53" s="7" t="s">
        <v>44</v>
      </c>
      <c r="B53" s="5"/>
      <c r="C53" s="5"/>
      <c r="D53" s="5"/>
      <c r="E53" s="5"/>
      <c r="F53" s="5"/>
      <c r="G53" s="6"/>
      <c r="H53" s="5"/>
      <c r="I53" s="5"/>
      <c r="J53" s="5"/>
      <c r="K53" s="5"/>
      <c r="L53" s="5"/>
      <c r="M53" s="5"/>
      <c r="N53" s="5"/>
      <c r="O53" s="5"/>
      <c r="P53" s="2"/>
    </row>
    <row r="54" spans="1:16" ht="63.75">
      <c r="A54" s="19" t="s">
        <v>51</v>
      </c>
      <c r="B54" s="5">
        <v>241</v>
      </c>
      <c r="C54" s="5"/>
      <c r="D54" s="5"/>
      <c r="E54" s="5"/>
      <c r="F54" s="5"/>
      <c r="G54" s="6"/>
      <c r="H54" s="5"/>
      <c r="I54" s="5"/>
      <c r="J54" s="5"/>
      <c r="K54" s="5"/>
      <c r="L54" s="5"/>
      <c r="M54" s="5"/>
      <c r="N54" s="5"/>
      <c r="O54" s="5"/>
      <c r="P54" s="2"/>
    </row>
    <row r="55" spans="1:16" ht="25.5">
      <c r="A55" s="19" t="s">
        <v>52</v>
      </c>
      <c r="B55" s="4">
        <v>260</v>
      </c>
      <c r="C55" s="5"/>
      <c r="D55" s="5"/>
      <c r="E55" s="5"/>
      <c r="F55" s="5"/>
      <c r="G55" s="6"/>
      <c r="H55" s="5"/>
      <c r="I55" s="5"/>
      <c r="J55" s="5"/>
      <c r="K55" s="5"/>
      <c r="L55" s="5"/>
      <c r="M55" s="5"/>
      <c r="N55" s="5"/>
      <c r="O55" s="5"/>
      <c r="P55" s="2"/>
    </row>
    <row r="56" spans="1:16" ht="12.75">
      <c r="A56" s="7" t="s">
        <v>44</v>
      </c>
      <c r="B56" s="5"/>
      <c r="C56" s="5"/>
      <c r="D56" s="5"/>
      <c r="E56" s="5"/>
      <c r="F56" s="5"/>
      <c r="G56" s="6"/>
      <c r="H56" s="5"/>
      <c r="I56" s="5"/>
      <c r="J56" s="5"/>
      <c r="K56" s="5"/>
      <c r="L56" s="5"/>
      <c r="M56" s="5"/>
      <c r="N56" s="5"/>
      <c r="O56" s="5"/>
      <c r="P56" s="2"/>
    </row>
    <row r="57" spans="1:16" ht="25.5">
      <c r="A57" s="19" t="s">
        <v>53</v>
      </c>
      <c r="B57" s="5">
        <v>262</v>
      </c>
      <c r="C57" s="5"/>
      <c r="D57" s="5"/>
      <c r="E57" s="5"/>
      <c r="F57" s="5"/>
      <c r="G57" s="6"/>
      <c r="H57" s="5"/>
      <c r="I57" s="5"/>
      <c r="J57" s="5"/>
      <c r="K57" s="5"/>
      <c r="L57" s="5"/>
      <c r="M57" s="5"/>
      <c r="N57" s="5"/>
      <c r="O57" s="5"/>
      <c r="P57" s="2"/>
    </row>
    <row r="58" spans="1:16" ht="63.75">
      <c r="A58" s="19" t="s">
        <v>54</v>
      </c>
      <c r="B58" s="5">
        <v>263</v>
      </c>
      <c r="C58" s="5"/>
      <c r="D58" s="5"/>
      <c r="E58" s="5"/>
      <c r="F58" s="5"/>
      <c r="G58" s="6"/>
      <c r="H58" s="5"/>
      <c r="I58" s="5"/>
      <c r="J58" s="5"/>
      <c r="K58" s="5"/>
      <c r="L58" s="5"/>
      <c r="M58" s="5"/>
      <c r="N58" s="5"/>
      <c r="O58" s="5"/>
      <c r="P58" s="2"/>
    </row>
    <row r="59" spans="1:16" ht="12.75">
      <c r="A59" s="19" t="s">
        <v>55</v>
      </c>
      <c r="B59" s="4">
        <v>290</v>
      </c>
      <c r="C59" s="5">
        <f>D59+E59+F59+G59</f>
        <v>44100</v>
      </c>
      <c r="D59" s="5">
        <v>1975</v>
      </c>
      <c r="E59" s="5">
        <v>14042</v>
      </c>
      <c r="F59" s="5">
        <v>14042</v>
      </c>
      <c r="G59" s="6">
        <v>14041</v>
      </c>
      <c r="H59" s="5">
        <v>44100</v>
      </c>
      <c r="I59" s="5">
        <v>44100</v>
      </c>
      <c r="J59" s="5">
        <f>C59</f>
        <v>44100</v>
      </c>
      <c r="K59" s="5">
        <f>H59</f>
        <v>44100</v>
      </c>
      <c r="L59" s="5">
        <f>I59</f>
        <v>44100</v>
      </c>
      <c r="M59" s="5"/>
      <c r="N59" s="5"/>
      <c r="O59" s="5"/>
      <c r="P59" s="2"/>
    </row>
    <row r="60" spans="1:16" ht="38.25">
      <c r="A60" s="19" t="s">
        <v>56</v>
      </c>
      <c r="B60" s="4">
        <v>300</v>
      </c>
      <c r="C60" s="5">
        <f>D60+E60+F60+G60</f>
        <v>230313</v>
      </c>
      <c r="D60" s="5">
        <v>147199</v>
      </c>
      <c r="E60" s="5">
        <v>21257</v>
      </c>
      <c r="F60" s="5">
        <v>28925</v>
      </c>
      <c r="G60" s="6">
        <v>32932</v>
      </c>
      <c r="H60" s="31">
        <f>C60*1.018</f>
        <v>234458.634</v>
      </c>
      <c r="I60" s="31">
        <f>I62+I65</f>
        <v>288662.81999999995</v>
      </c>
      <c r="J60" s="5">
        <f>C60</f>
        <v>230313</v>
      </c>
      <c r="K60" s="31">
        <f>H60</f>
        <v>234458.634</v>
      </c>
      <c r="L60" s="31">
        <f>I60</f>
        <v>288662.81999999995</v>
      </c>
      <c r="M60" s="5"/>
      <c r="N60" s="5"/>
      <c r="O60" s="5"/>
      <c r="P60" s="2"/>
    </row>
    <row r="61" spans="1:16" ht="12.75">
      <c r="A61" s="7" t="s">
        <v>44</v>
      </c>
      <c r="B61" s="5"/>
      <c r="C61" s="5"/>
      <c r="D61" s="5"/>
      <c r="E61" s="5"/>
      <c r="F61" s="5"/>
      <c r="G61" s="6"/>
      <c r="H61" s="16"/>
      <c r="I61" s="31"/>
      <c r="J61" s="5"/>
      <c r="K61" s="31"/>
      <c r="L61" s="31"/>
      <c r="M61" s="5"/>
      <c r="N61" s="5"/>
      <c r="O61" s="5"/>
      <c r="P61" s="2"/>
    </row>
    <row r="62" spans="1:16" ht="25.5">
      <c r="A62" s="19" t="s">
        <v>42</v>
      </c>
      <c r="B62" s="5">
        <v>310</v>
      </c>
      <c r="C62" s="5" t="str">
        <f>D62</f>
        <v> 74000</v>
      </c>
      <c r="D62" s="5" t="s">
        <v>57</v>
      </c>
      <c r="E62" s="5" t="s">
        <v>58</v>
      </c>
      <c r="F62" s="5" t="s">
        <v>58</v>
      </c>
      <c r="G62" s="6" t="s">
        <v>59</v>
      </c>
      <c r="H62" s="31">
        <f>74000*1.018</f>
        <v>75332</v>
      </c>
      <c r="I62" s="31">
        <f>74000*1.14</f>
        <v>84360</v>
      </c>
      <c r="J62" s="5" t="str">
        <f>C62</f>
        <v> 74000</v>
      </c>
      <c r="K62" s="31">
        <f>H62</f>
        <v>75332</v>
      </c>
      <c r="L62" s="31">
        <f>I62</f>
        <v>84360</v>
      </c>
      <c r="M62" s="5"/>
      <c r="N62" s="5"/>
      <c r="O62" s="5"/>
      <c r="P62" s="2"/>
    </row>
    <row r="63" spans="1:16" ht="30" customHeight="1">
      <c r="A63" s="19" t="s">
        <v>60</v>
      </c>
      <c r="B63" s="5">
        <v>320</v>
      </c>
      <c r="C63" s="5"/>
      <c r="D63" s="5"/>
      <c r="E63" s="5"/>
      <c r="F63" s="5"/>
      <c r="G63" s="6"/>
      <c r="H63" s="31"/>
      <c r="I63" s="31"/>
      <c r="J63" s="5"/>
      <c r="K63" s="31"/>
      <c r="L63" s="31"/>
      <c r="M63" s="5"/>
      <c r="N63" s="5"/>
      <c r="O63" s="5"/>
      <c r="P63" s="2"/>
    </row>
    <row r="64" spans="1:16" ht="38.25">
      <c r="A64" s="19" t="s">
        <v>61</v>
      </c>
      <c r="B64" s="5">
        <v>330</v>
      </c>
      <c r="C64" s="5"/>
      <c r="D64" s="5"/>
      <c r="E64" s="5"/>
      <c r="F64" s="5"/>
      <c r="G64" s="6"/>
      <c r="H64" s="31"/>
      <c r="I64" s="31"/>
      <c r="J64" s="5"/>
      <c r="K64" s="31"/>
      <c r="L64" s="31"/>
      <c r="M64" s="5"/>
      <c r="N64" s="5"/>
      <c r="O64" s="5"/>
      <c r="P64" s="2"/>
    </row>
    <row r="65" spans="1:16" ht="25.5">
      <c r="A65" s="19" t="s">
        <v>62</v>
      </c>
      <c r="B65" s="5">
        <v>340</v>
      </c>
      <c r="C65" s="5">
        <f>D65+E65+F65+G65</f>
        <v>179213</v>
      </c>
      <c r="D65" s="5">
        <v>96099</v>
      </c>
      <c r="E65" s="5">
        <v>21257</v>
      </c>
      <c r="F65" s="5">
        <v>28925</v>
      </c>
      <c r="G65" s="6">
        <v>32932</v>
      </c>
      <c r="H65" s="31">
        <f>C65*1.018</f>
        <v>182438.834</v>
      </c>
      <c r="I65" s="31">
        <f>C65*1.14</f>
        <v>204302.81999999998</v>
      </c>
      <c r="J65" s="5">
        <f>C65</f>
        <v>179213</v>
      </c>
      <c r="K65" s="31">
        <f>H65</f>
        <v>182438.834</v>
      </c>
      <c r="L65" s="31">
        <f>I65</f>
        <v>204302.81999999998</v>
      </c>
      <c r="M65" s="5"/>
      <c r="N65" s="5"/>
      <c r="O65" s="5"/>
      <c r="P65" s="2"/>
    </row>
    <row r="66" spans="1:16" ht="76.5">
      <c r="A66" s="18" t="s">
        <v>23</v>
      </c>
      <c r="B66" s="5"/>
      <c r="C66" s="4">
        <f>C67+C71</f>
        <v>19995</v>
      </c>
      <c r="D66" s="4">
        <f aca="true" t="shared" si="12" ref="D66:L66">D67+D71</f>
        <v>7507</v>
      </c>
      <c r="E66" s="4">
        <f t="shared" si="12"/>
        <v>12488</v>
      </c>
      <c r="F66" s="4">
        <f t="shared" si="12"/>
        <v>0</v>
      </c>
      <c r="G66" s="4">
        <f t="shared" si="12"/>
        <v>0</v>
      </c>
      <c r="H66" s="4">
        <f t="shared" si="12"/>
        <v>19995</v>
      </c>
      <c r="I66" s="4">
        <f t="shared" si="12"/>
        <v>19995</v>
      </c>
      <c r="J66" s="4">
        <f t="shared" si="12"/>
        <v>19995</v>
      </c>
      <c r="K66" s="4">
        <f t="shared" si="12"/>
        <v>19995</v>
      </c>
      <c r="L66" s="4">
        <f t="shared" si="12"/>
        <v>19995</v>
      </c>
      <c r="M66" s="5"/>
      <c r="N66" s="5"/>
      <c r="O66" s="5"/>
      <c r="P66" s="2"/>
    </row>
    <row r="67" spans="1:16" ht="38.25">
      <c r="A67" s="19" t="s">
        <v>35</v>
      </c>
      <c r="B67" s="4">
        <v>210</v>
      </c>
      <c r="C67" s="5">
        <v>19700</v>
      </c>
      <c r="D67" s="5">
        <v>7400</v>
      </c>
      <c r="E67" s="5">
        <v>12300</v>
      </c>
      <c r="F67" s="5">
        <v>0</v>
      </c>
      <c r="G67" s="6">
        <v>0</v>
      </c>
      <c r="H67" s="5">
        <f>C67</f>
        <v>19700</v>
      </c>
      <c r="I67" s="5">
        <v>19700</v>
      </c>
      <c r="J67" s="5">
        <v>19700</v>
      </c>
      <c r="K67" s="5">
        <v>19700</v>
      </c>
      <c r="L67" s="5">
        <v>19700</v>
      </c>
      <c r="M67" s="5"/>
      <c r="N67" s="5"/>
      <c r="O67" s="5"/>
      <c r="P67" s="2"/>
    </row>
    <row r="68" spans="1:16" ht="12.75">
      <c r="A68" s="7" t="s">
        <v>44</v>
      </c>
      <c r="B68" s="5"/>
      <c r="C68" s="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  <c r="O68" s="5"/>
      <c r="P68" s="2"/>
    </row>
    <row r="69" spans="1:16" ht="12.75">
      <c r="A69" s="19" t="s">
        <v>36</v>
      </c>
      <c r="B69" s="5">
        <v>211</v>
      </c>
      <c r="C69" s="5">
        <f>D69+E69+F69+G69</f>
        <v>15131</v>
      </c>
      <c r="D69" s="5">
        <v>5684</v>
      </c>
      <c r="E69" s="5">
        <v>9447</v>
      </c>
      <c r="F69" s="5">
        <v>0</v>
      </c>
      <c r="G69" s="6">
        <v>0</v>
      </c>
      <c r="H69" s="5">
        <f>C69</f>
        <v>15131</v>
      </c>
      <c r="I69" s="5">
        <f aca="true" t="shared" si="13" ref="I69:L70">H69</f>
        <v>15131</v>
      </c>
      <c r="J69" s="5">
        <f t="shared" si="13"/>
        <v>15131</v>
      </c>
      <c r="K69" s="5">
        <f t="shared" si="13"/>
        <v>15131</v>
      </c>
      <c r="L69" s="5">
        <f t="shared" si="13"/>
        <v>15131</v>
      </c>
      <c r="M69" s="5"/>
      <c r="N69" s="5"/>
      <c r="O69" s="5"/>
      <c r="P69" s="2"/>
    </row>
    <row r="70" spans="1:16" ht="25.5">
      <c r="A70" s="19" t="s">
        <v>38</v>
      </c>
      <c r="B70" s="5">
        <v>213</v>
      </c>
      <c r="C70" s="5">
        <f>D70+E70+F70+G70</f>
        <v>4569</v>
      </c>
      <c r="D70" s="5">
        <v>1716</v>
      </c>
      <c r="E70" s="5">
        <v>2853</v>
      </c>
      <c r="F70" s="5">
        <v>0</v>
      </c>
      <c r="G70" s="6">
        <v>0</v>
      </c>
      <c r="H70" s="5">
        <f>C70</f>
        <v>4569</v>
      </c>
      <c r="I70" s="5">
        <f t="shared" si="13"/>
        <v>4569</v>
      </c>
      <c r="J70" s="5">
        <f t="shared" si="13"/>
        <v>4569</v>
      </c>
      <c r="K70" s="5">
        <f t="shared" si="13"/>
        <v>4569</v>
      </c>
      <c r="L70" s="5">
        <f t="shared" si="13"/>
        <v>4569</v>
      </c>
      <c r="M70" s="5"/>
      <c r="N70" s="5"/>
      <c r="O70" s="5"/>
      <c r="P70" s="2"/>
    </row>
    <row r="71" spans="1:16" ht="51">
      <c r="A71" s="18" t="s">
        <v>63</v>
      </c>
      <c r="B71" s="4">
        <v>300</v>
      </c>
      <c r="C71" s="5">
        <f>C72</f>
        <v>295</v>
      </c>
      <c r="D71" s="5">
        <f aca="true" t="shared" si="14" ref="D71:L71">D72</f>
        <v>107</v>
      </c>
      <c r="E71" s="5">
        <f t="shared" si="14"/>
        <v>188</v>
      </c>
      <c r="F71" s="5">
        <f t="shared" si="14"/>
        <v>0</v>
      </c>
      <c r="G71" s="5">
        <f t="shared" si="14"/>
        <v>0</v>
      </c>
      <c r="H71" s="5">
        <f t="shared" si="14"/>
        <v>295</v>
      </c>
      <c r="I71" s="5">
        <f t="shared" si="14"/>
        <v>295</v>
      </c>
      <c r="J71" s="5">
        <f t="shared" si="14"/>
        <v>295</v>
      </c>
      <c r="K71" s="5">
        <f t="shared" si="14"/>
        <v>295</v>
      </c>
      <c r="L71" s="5">
        <f t="shared" si="14"/>
        <v>295</v>
      </c>
      <c r="M71" s="5"/>
      <c r="N71" s="5"/>
      <c r="O71" s="5"/>
      <c r="P71" s="2"/>
    </row>
    <row r="72" spans="1:16" ht="25.5">
      <c r="A72" s="19" t="s">
        <v>62</v>
      </c>
      <c r="B72" s="5">
        <v>340</v>
      </c>
      <c r="C72" s="5">
        <f>D72+E72</f>
        <v>295</v>
      </c>
      <c r="D72" s="5">
        <v>107</v>
      </c>
      <c r="E72" s="5">
        <v>188</v>
      </c>
      <c r="F72" s="5">
        <v>0</v>
      </c>
      <c r="G72" s="5">
        <v>0</v>
      </c>
      <c r="H72" s="5">
        <f>C72</f>
        <v>295</v>
      </c>
      <c r="I72" s="5">
        <f>H72</f>
        <v>295</v>
      </c>
      <c r="J72" s="5">
        <f>I72</f>
        <v>295</v>
      </c>
      <c r="K72" s="5">
        <f>J72</f>
        <v>295</v>
      </c>
      <c r="L72" s="5">
        <f>K72</f>
        <v>295</v>
      </c>
      <c r="M72" s="5"/>
      <c r="N72" s="5"/>
      <c r="O72" s="5"/>
      <c r="P72" s="2"/>
    </row>
    <row r="73" spans="1:16" ht="38.25">
      <c r="A73" s="18" t="s">
        <v>24</v>
      </c>
      <c r="B73" s="5"/>
      <c r="C73" s="4">
        <v>12886</v>
      </c>
      <c r="D73" s="4">
        <v>0</v>
      </c>
      <c r="E73" s="4">
        <v>2821</v>
      </c>
      <c r="F73" s="4">
        <v>4232</v>
      </c>
      <c r="G73" s="4">
        <v>5833</v>
      </c>
      <c r="H73" s="5">
        <v>12886</v>
      </c>
      <c r="I73" s="5">
        <v>12886</v>
      </c>
      <c r="J73" s="5">
        <v>12886</v>
      </c>
      <c r="K73" s="5">
        <v>12886</v>
      </c>
      <c r="L73" s="5">
        <v>12886</v>
      </c>
      <c r="M73" s="5"/>
      <c r="N73" s="5"/>
      <c r="O73" s="5"/>
      <c r="P73" s="2"/>
    </row>
    <row r="74" spans="1:16" ht="38.25">
      <c r="A74" s="19" t="s">
        <v>35</v>
      </c>
      <c r="B74" s="4">
        <v>210</v>
      </c>
      <c r="C74" s="5">
        <v>12696</v>
      </c>
      <c r="D74" s="5">
        <v>0</v>
      </c>
      <c r="E74" s="5">
        <v>2821</v>
      </c>
      <c r="F74" s="5">
        <v>4232</v>
      </c>
      <c r="G74" s="5">
        <v>5643</v>
      </c>
      <c r="H74" s="5">
        <v>12696</v>
      </c>
      <c r="I74" s="5">
        <v>12696</v>
      </c>
      <c r="J74" s="5">
        <v>12696</v>
      </c>
      <c r="K74" s="5">
        <v>12696</v>
      </c>
      <c r="L74" s="5">
        <v>12696</v>
      </c>
      <c r="M74" s="5"/>
      <c r="N74" s="5"/>
      <c r="O74" s="5"/>
      <c r="P74" s="2"/>
    </row>
    <row r="75" spans="1:16" ht="12.75">
      <c r="A75" s="19" t="s">
        <v>44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2"/>
    </row>
    <row r="76" spans="1:16" ht="12.75">
      <c r="A76" s="19" t="s">
        <v>36</v>
      </c>
      <c r="B76" s="5">
        <v>211</v>
      </c>
      <c r="C76" s="5">
        <v>9751</v>
      </c>
      <c r="D76" s="5">
        <v>0</v>
      </c>
      <c r="E76" s="5">
        <v>2167</v>
      </c>
      <c r="F76" s="5">
        <v>3250</v>
      </c>
      <c r="G76" s="5">
        <v>4334</v>
      </c>
      <c r="H76" s="5">
        <v>9751</v>
      </c>
      <c r="I76" s="5">
        <v>9751</v>
      </c>
      <c r="J76" s="5">
        <v>9751</v>
      </c>
      <c r="K76" s="5">
        <v>9751</v>
      </c>
      <c r="L76" s="5">
        <v>9751</v>
      </c>
      <c r="M76" s="5"/>
      <c r="N76" s="5"/>
      <c r="O76" s="5"/>
      <c r="P76" s="2"/>
    </row>
    <row r="77" spans="1:16" ht="25.5">
      <c r="A77" s="19" t="s">
        <v>38</v>
      </c>
      <c r="B77" s="5">
        <v>213</v>
      </c>
      <c r="C77" s="5">
        <v>2945</v>
      </c>
      <c r="D77" s="5">
        <v>0</v>
      </c>
      <c r="E77" s="5">
        <v>654</v>
      </c>
      <c r="F77" s="5">
        <v>982</v>
      </c>
      <c r="G77" s="5">
        <v>1309</v>
      </c>
      <c r="H77" s="5">
        <v>2945</v>
      </c>
      <c r="I77" s="5">
        <v>2945</v>
      </c>
      <c r="J77" s="5">
        <v>2945</v>
      </c>
      <c r="K77" s="5">
        <v>2945</v>
      </c>
      <c r="L77" s="5">
        <v>2945</v>
      </c>
      <c r="M77" s="5"/>
      <c r="N77" s="5"/>
      <c r="O77" s="5"/>
      <c r="P77" s="2"/>
    </row>
    <row r="78" spans="1:16" ht="38.25">
      <c r="A78" s="19" t="s">
        <v>64</v>
      </c>
      <c r="B78" s="5">
        <v>310</v>
      </c>
      <c r="C78" s="5">
        <v>190</v>
      </c>
      <c r="D78" s="5">
        <v>0</v>
      </c>
      <c r="E78" s="5">
        <v>0</v>
      </c>
      <c r="F78" s="5">
        <v>0</v>
      </c>
      <c r="G78" s="5">
        <v>190</v>
      </c>
      <c r="H78" s="5">
        <v>190</v>
      </c>
      <c r="I78" s="5">
        <v>190</v>
      </c>
      <c r="J78" s="5">
        <v>190</v>
      </c>
      <c r="K78" s="5">
        <v>190</v>
      </c>
      <c r="L78" s="5">
        <v>190</v>
      </c>
      <c r="M78" s="5"/>
      <c r="N78" s="5"/>
      <c r="O78" s="5"/>
      <c r="P78" s="2"/>
    </row>
    <row r="79" spans="1:16" ht="25.5">
      <c r="A79" s="19" t="s">
        <v>65</v>
      </c>
      <c r="B79" s="5">
        <v>340</v>
      </c>
      <c r="C79" s="5">
        <v>190</v>
      </c>
      <c r="D79" s="5">
        <v>0</v>
      </c>
      <c r="E79" s="5">
        <v>0</v>
      </c>
      <c r="F79" s="5">
        <v>0</v>
      </c>
      <c r="G79" s="5">
        <v>190</v>
      </c>
      <c r="H79" s="5">
        <v>190</v>
      </c>
      <c r="I79" s="5">
        <v>190</v>
      </c>
      <c r="J79" s="5">
        <v>190</v>
      </c>
      <c r="K79" s="5">
        <v>190</v>
      </c>
      <c r="L79" s="5">
        <v>190</v>
      </c>
      <c r="M79" s="5"/>
      <c r="N79" s="5"/>
      <c r="O79" s="5"/>
      <c r="P79" s="2"/>
    </row>
    <row r="80" spans="1:16" ht="38.25">
      <c r="A80" s="18" t="s">
        <v>29</v>
      </c>
      <c r="B80" s="5"/>
      <c r="C80" s="32">
        <f>C82</f>
        <v>740300</v>
      </c>
      <c r="D80" s="32">
        <f>D82</f>
        <v>203515</v>
      </c>
      <c r="E80" s="32">
        <f>E82</f>
        <v>154323</v>
      </c>
      <c r="F80" s="32">
        <f>F82</f>
        <v>178946</v>
      </c>
      <c r="G80" s="33">
        <f>G82</f>
        <v>203516</v>
      </c>
      <c r="H80" s="4">
        <v>793600</v>
      </c>
      <c r="I80" s="4">
        <v>856300</v>
      </c>
      <c r="J80" s="4">
        <f>C80</f>
        <v>740300</v>
      </c>
      <c r="K80" s="4">
        <f>H80</f>
        <v>793600</v>
      </c>
      <c r="L80" s="4">
        <f>I80</f>
        <v>856300</v>
      </c>
      <c r="M80" s="5"/>
      <c r="N80" s="5"/>
      <c r="O80" s="5"/>
      <c r="P80" s="2"/>
    </row>
    <row r="81" spans="1:16" ht="12.75">
      <c r="A81" s="19" t="s">
        <v>66</v>
      </c>
      <c r="B81" s="5"/>
      <c r="C81" s="5"/>
      <c r="D81" s="5"/>
      <c r="E81" s="5"/>
      <c r="F81" s="5"/>
      <c r="G81" s="6"/>
      <c r="H81" s="4"/>
      <c r="I81" s="4"/>
      <c r="J81" s="4"/>
      <c r="K81" s="4"/>
      <c r="L81" s="4"/>
      <c r="M81" s="5"/>
      <c r="N81" s="5"/>
      <c r="O81" s="5"/>
      <c r="P81" s="2"/>
    </row>
    <row r="82" spans="1:16" ht="25.5">
      <c r="A82" s="19" t="s">
        <v>41</v>
      </c>
      <c r="B82" s="4">
        <v>300</v>
      </c>
      <c r="C82" s="34">
        <f>D82+E82+F82+G82</f>
        <v>740300</v>
      </c>
      <c r="D82" s="34">
        <f>D84</f>
        <v>203515</v>
      </c>
      <c r="E82" s="34">
        <f aca="true" t="shared" si="15" ref="E82:L82">E84</f>
        <v>154323</v>
      </c>
      <c r="F82" s="34">
        <f t="shared" si="15"/>
        <v>178946</v>
      </c>
      <c r="G82" s="34">
        <f t="shared" si="15"/>
        <v>203516</v>
      </c>
      <c r="H82" s="34">
        <f t="shared" si="15"/>
        <v>793600</v>
      </c>
      <c r="I82" s="34">
        <f t="shared" si="15"/>
        <v>856300</v>
      </c>
      <c r="J82" s="34">
        <f t="shared" si="15"/>
        <v>740300</v>
      </c>
      <c r="K82" s="34">
        <f t="shared" si="15"/>
        <v>793600</v>
      </c>
      <c r="L82" s="34">
        <f t="shared" si="15"/>
        <v>856300</v>
      </c>
      <c r="M82" s="5"/>
      <c r="N82" s="5"/>
      <c r="O82" s="5"/>
      <c r="P82" s="2"/>
    </row>
    <row r="83" spans="1:16" ht="12.75">
      <c r="A83" s="19" t="s">
        <v>44</v>
      </c>
      <c r="B83" s="5"/>
      <c r="C83" s="34"/>
      <c r="D83" s="5"/>
      <c r="E83" s="5"/>
      <c r="F83" s="5"/>
      <c r="G83" s="6"/>
      <c r="H83" s="5"/>
      <c r="I83" s="5"/>
      <c r="J83" s="5"/>
      <c r="K83" s="5"/>
      <c r="L83" s="5"/>
      <c r="M83" s="5"/>
      <c r="N83" s="5"/>
      <c r="O83" s="5"/>
      <c r="P83" s="2"/>
    </row>
    <row r="84" spans="1:16" ht="25.5">
      <c r="A84" s="19" t="s">
        <v>67</v>
      </c>
      <c r="B84" s="5">
        <v>340</v>
      </c>
      <c r="C84" s="34">
        <f>D84+E84+F84+G84</f>
        <v>740300</v>
      </c>
      <c r="D84" s="34">
        <v>203515</v>
      </c>
      <c r="E84" s="34">
        <v>154323</v>
      </c>
      <c r="F84" s="34">
        <v>178946</v>
      </c>
      <c r="G84" s="35">
        <v>203516</v>
      </c>
      <c r="H84" s="5">
        <f>H80</f>
        <v>793600</v>
      </c>
      <c r="I84" s="5">
        <f>I80</f>
        <v>856300</v>
      </c>
      <c r="J84" s="5">
        <f>C84</f>
        <v>740300</v>
      </c>
      <c r="K84" s="5">
        <f>H84</f>
        <v>793600</v>
      </c>
      <c r="L84" s="5">
        <f>I84</f>
        <v>856300</v>
      </c>
      <c r="M84" s="5"/>
      <c r="N84" s="5"/>
      <c r="O84" s="5"/>
      <c r="P84" s="2"/>
    </row>
    <row r="85" spans="1:16" ht="12.75">
      <c r="A85" s="19" t="s">
        <v>68</v>
      </c>
      <c r="B85" s="5"/>
      <c r="C85" s="5"/>
      <c r="D85" s="5"/>
      <c r="E85" s="5"/>
      <c r="F85" s="5"/>
      <c r="G85" s="6"/>
      <c r="H85" s="5"/>
      <c r="I85" s="5"/>
      <c r="J85" s="5"/>
      <c r="K85" s="5"/>
      <c r="L85" s="5"/>
      <c r="M85" s="5"/>
      <c r="N85" s="5"/>
      <c r="O85" s="5"/>
      <c r="P85" s="2"/>
    </row>
    <row r="86" spans="1:16" ht="25.5">
      <c r="A86" s="19" t="s">
        <v>69</v>
      </c>
      <c r="B86" s="5" t="s">
        <v>16</v>
      </c>
      <c r="C86" s="5"/>
      <c r="D86" s="5"/>
      <c r="E86" s="5"/>
      <c r="F86" s="5"/>
      <c r="G86" s="6"/>
      <c r="H86" s="5"/>
      <c r="I86" s="5"/>
      <c r="J86" s="5"/>
      <c r="K86" s="5"/>
      <c r="L86" s="5"/>
      <c r="M86" s="5"/>
      <c r="N86" s="5"/>
      <c r="O86" s="5"/>
      <c r="P86" s="2"/>
    </row>
    <row r="88" ht="15.75">
      <c r="A88" s="36" t="s">
        <v>70</v>
      </c>
    </row>
    <row r="89" ht="15.75">
      <c r="A89" s="36"/>
    </row>
    <row r="90" ht="15.75">
      <c r="A90" s="36" t="s">
        <v>71</v>
      </c>
    </row>
    <row r="91" ht="15.75">
      <c r="A91" s="36"/>
    </row>
    <row r="92" ht="15.75">
      <c r="A92" s="36" t="s">
        <v>72</v>
      </c>
    </row>
    <row r="93" ht="15.75">
      <c r="A93" s="36" t="s">
        <v>73</v>
      </c>
    </row>
    <row r="94" ht="15.75">
      <c r="A94" s="37"/>
    </row>
    <row r="95" ht="18.75">
      <c r="A95" s="38"/>
    </row>
  </sheetData>
  <sheetProtection selectLockedCells="1" selectUnlockedCells="1"/>
  <mergeCells count="41">
    <mergeCell ref="O25:O26"/>
    <mergeCell ref="P25:P26"/>
    <mergeCell ref="I25:I26"/>
    <mergeCell ref="J25:J26"/>
    <mergeCell ref="K25:K26"/>
    <mergeCell ref="L25:L26"/>
    <mergeCell ref="M25:M26"/>
    <mergeCell ref="N25:N26"/>
    <mergeCell ref="O10:O12"/>
    <mergeCell ref="P10:P12"/>
    <mergeCell ref="A25:A26"/>
    <mergeCell ref="B25:B26"/>
    <mergeCell ref="C25:C26"/>
    <mergeCell ref="D25:D26"/>
    <mergeCell ref="E25:E26"/>
    <mergeCell ref="F25:F26"/>
    <mergeCell ref="G25:G26"/>
    <mergeCell ref="H25:H26"/>
    <mergeCell ref="I10:I12"/>
    <mergeCell ref="J10:J12"/>
    <mergeCell ref="K10:K12"/>
    <mergeCell ref="L10:L12"/>
    <mergeCell ref="M10:M12"/>
    <mergeCell ref="N10:N12"/>
    <mergeCell ref="M4:O5"/>
    <mergeCell ref="C5:G5"/>
    <mergeCell ref="A10:A12"/>
    <mergeCell ref="B10:B12"/>
    <mergeCell ref="C10:C12"/>
    <mergeCell ref="D10:D12"/>
    <mergeCell ref="E10:E12"/>
    <mergeCell ref="F10:F12"/>
    <mergeCell ref="G10:G12"/>
    <mergeCell ref="H10:H12"/>
    <mergeCell ref="A2:L2"/>
    <mergeCell ref="A4:A6"/>
    <mergeCell ref="B4:B6"/>
    <mergeCell ref="C4:G4"/>
    <mergeCell ref="H4:H6"/>
    <mergeCell ref="I4:I6"/>
    <mergeCell ref="J4:L5"/>
  </mergeCells>
  <printOptions/>
  <pageMargins left="0.3298611111111111" right="0.1597222222222222" top="0.3902777777777778" bottom="0.1597222222222222" header="0.5118055555555555" footer="0.5118055555555555"/>
  <pageSetup horizontalDpi="300" verticalDpi="300" orientation="landscape" paperSize="9" scale="86"/>
  <rowBreaks count="3" manualBreakCount="3">
    <brk id="20" max="255" man="1"/>
    <brk id="68" max="255" man="1"/>
    <brk id="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2014-10-09T01:47:37Z</dcterms:modified>
  <cp:category/>
  <cp:version/>
  <cp:contentType/>
  <cp:contentStatus/>
</cp:coreProperties>
</file>